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jmdelta.just.sise/dhs/webdav/34d6498117197eac374990d1aae44e6380efc91e/47705200261/e6641308-c4a1-42cd-90a2-864d85289861/"/>
    </mc:Choice>
  </mc:AlternateContent>
  <xr:revisionPtr revIDLastSave="0" documentId="13_ncr:1_{AED64C49-7243-4FA4-879B-026D7D46ACC4}" xr6:coauthVersionLast="47" xr6:coauthVersionMax="47" xr10:uidLastSave="{00000000-0000-0000-0000-000000000000}"/>
  <bookViews>
    <workbookView xWindow="1210" yWindow="0" windowWidth="16560" windowHeight="1137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5" i="2"/>
  <c r="E34" i="2"/>
  <c r="E33" i="2"/>
  <c r="E30" i="2"/>
  <c r="E9" i="2"/>
  <c r="E28" i="2" s="1"/>
</calcChain>
</file>

<file path=xl/sharedStrings.xml><?xml version="1.0" encoding="utf-8"?>
<sst xmlns="http://schemas.openxmlformats.org/spreadsheetml/2006/main" count="52" uniqueCount="52">
  <si>
    <t>Jrk
nr</t>
  </si>
  <si>
    <t xml:space="preserve">Töö nimetus </t>
  </si>
  <si>
    <t>Eeldatav maksumus, EUR, km-ta</t>
  </si>
  <si>
    <t>Omanikujärelevalve</t>
  </si>
  <si>
    <t>Autorijärelevalve ja sisearhitektuurse tööprojekti korrigeerimine</t>
  </si>
  <si>
    <t>Välisvalgustus</t>
  </si>
  <si>
    <t>Tööde maksumus ilma reservita</t>
  </si>
  <si>
    <t>Tellija reserv</t>
  </si>
  <si>
    <t>Tööde maksumus koos reserviga:</t>
  </si>
  <si>
    <t>RKAS projektijuhtimise kulu</t>
  </si>
  <si>
    <t>Tööde maksumus kokku km-ta</t>
  </si>
  <si>
    <t>Käibemaks</t>
  </si>
  <si>
    <t>Tööde maksumus kokku koos km-ga</t>
  </si>
  <si>
    <t>Klaasvaheseinad</t>
  </si>
  <si>
    <t>Metallprofiiluksed</t>
  </si>
  <si>
    <t>Puitsiseuksed</t>
  </si>
  <si>
    <t>Sulused ja lukustus</t>
  </si>
  <si>
    <t>Plaatkatted</t>
  </si>
  <si>
    <t>San ruumide hüdroisolatsioon</t>
  </si>
  <si>
    <t>Lagede metall- ja plekk-katted, ripplaed</t>
  </si>
  <si>
    <t>Kivi- ja plaatpõrandad</t>
  </si>
  <si>
    <t>Puitpõrandad</t>
  </si>
  <si>
    <t>Rullmaterjalist põrandakatted, vaibad</t>
  </si>
  <si>
    <t>Põrandakatetega seotud tööd (liistud, tasandus, karbikud jms)</t>
  </si>
  <si>
    <t>Veevarustus ja kanalisatsioon</t>
  </si>
  <si>
    <t>Valgustussüsteemid</t>
  </si>
  <si>
    <t>Hooneautomaatika</t>
  </si>
  <si>
    <t>Valve- ja läbipääsusüsteem</t>
  </si>
  <si>
    <t>Kohtkindel sisustus</t>
  </si>
  <si>
    <t>Infosiltide teraslehed (alustahvlid)</t>
  </si>
  <si>
    <t>Tööde loetelu ja eeldatav maksumus - Kalaranna tn 28</t>
  </si>
  <si>
    <t>Ehitustööd, sh: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</si>
  <si>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</si>
  <si>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</si>
  <si>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</si>
  <si>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</si>
  <si>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</si>
  <si>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</si>
  <si>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</si>
  <si>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</si>
  <si>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</si>
  <si>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</si>
  <si>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</si>
  <si>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</si>
  <si>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</si>
  <si>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</si>
  <si>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</si>
  <si>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</si>
  <si>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</si>
  <si>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</si>
  <si>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RKAS üldkulu 2,5%</t>
  </si>
  <si>
    <t>Lisa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</si>
</sst>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000000000"/>
  </numFmts>
  <fonts count="15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9" fillId="0" borderId="0"/>
    <xf numFmtId="0" fontId="7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9" fillId="0" borderId="0"/>
  </cellStyleXfs>
  <cellXfs count="59">
    <xf numFmtId="0" fontId="0" fillId="0" borderId="0" xfId="0"/>
    <xf numFmtId="0" fontId="11" fillId="0" borderId="0" xfId="1" applyFont="1" applyAlignment="1">
      <alignment horizontal="right"/>
    </xf>
    <xf numFmtId="0" fontId="12" fillId="0" borderId="0" xfId="1" applyFont="1" applyAlignment="1">
      <alignment horizontal="right"/>
    </xf>
    <xf numFmtId="0" fontId="11" fillId="0" borderId="0" xfId="0" applyFont="1" applyAlignment="1">
      <alignment vertical="center"/>
    </xf>
    <xf numFmtId="0" fontId="5" fillId="0" borderId="0" xfId="0" applyFont="1"/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0" fillId="0" borderId="1" xfId="0" applyFont="1" applyBorder="1"/>
    <xf numFmtId="0" fontId="12" fillId="0" borderId="3" xfId="0" applyFont="1" applyBorder="1" applyAlignment="1">
      <alignment vertical="center" wrapText="1"/>
    </xf>
    <xf numFmtId="0" fontId="10" fillId="0" borderId="16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4" xfId="0" applyFont="1" applyBorder="1"/>
    <xf numFmtId="0" fontId="4" fillId="0" borderId="10" xfId="0" applyFont="1" applyBorder="1" applyAlignment="1">
      <alignment horizontal="right"/>
    </xf>
    <xf numFmtId="9" fontId="4" fillId="0" borderId="15" xfId="0" applyNumberFormat="1" applyFont="1" applyBorder="1" applyAlignment="1">
      <alignment horizontal="right"/>
    </xf>
    <xf numFmtId="0" fontId="4" fillId="0" borderId="7" xfId="0" applyFont="1" applyBorder="1"/>
    <xf numFmtId="4" fontId="4" fillId="0" borderId="0" xfId="0" applyNumberFormat="1" applyFont="1"/>
    <xf numFmtId="3" fontId="12" fillId="0" borderId="17" xfId="0" applyNumberFormat="1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 wrapText="1"/>
    </xf>
    <xf numFmtId="4" fontId="5" fillId="0" borderId="0" xfId="0" applyNumberFormat="1" applyFont="1"/>
    <xf numFmtId="0" fontId="3" fillId="0" borderId="0" xfId="0" applyFont="1"/>
    <xf numFmtId="3" fontId="5" fillId="0" borderId="0" xfId="0" applyNumberFormat="1" applyFont="1"/>
    <xf numFmtId="4" fontId="14" fillId="0" borderId="2" xfId="0" applyNumberFormat="1" applyFont="1" applyBorder="1" applyAlignment="1">
      <alignment vertical="center" wrapText="1"/>
    </xf>
    <xf numFmtId="4" fontId="14" fillId="0" borderId="12" xfId="0" applyNumberFormat="1" applyFont="1" applyBorder="1" applyAlignment="1">
      <alignment vertical="center" wrapText="1"/>
    </xf>
    <xf numFmtId="164" fontId="5" fillId="0" borderId="0" xfId="0" applyNumberFormat="1" applyFont="1"/>
    <xf numFmtId="0" fontId="12" fillId="0" borderId="4" xfId="0" applyFont="1" applyBorder="1" applyAlignment="1">
      <alignment horizontal="right" vertical="center" wrapText="1"/>
    </xf>
    <xf numFmtId="49" fontId="14" fillId="0" borderId="4" xfId="0" applyNumberFormat="1" applyFont="1" applyBorder="1" applyAlignment="1">
      <alignment horizontal="right" vertical="center" wrapText="1"/>
    </xf>
    <xf numFmtId="16" fontId="14" fillId="0" borderId="4" xfId="0" applyNumberFormat="1" applyFont="1" applyBorder="1" applyAlignment="1">
      <alignment horizontal="right" vertical="center" wrapText="1"/>
    </xf>
    <xf numFmtId="3" fontId="12" fillId="0" borderId="20" xfId="0" applyNumberFormat="1" applyFont="1" applyBorder="1" applyAlignment="1">
      <alignment vertical="center" wrapText="1"/>
    </xf>
    <xf numFmtId="0" fontId="4" fillId="2" borderId="19" xfId="0" applyFont="1" applyFill="1" applyBorder="1"/>
    <xf numFmtId="0" fontId="12" fillId="2" borderId="21" xfId="0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vertical="center" wrapText="1"/>
    </xf>
    <xf numFmtId="3" fontId="14" fillId="0" borderId="5" xfId="0" applyNumberFormat="1" applyFont="1" applyBorder="1" applyAlignment="1">
      <alignment vertical="center" wrapText="1"/>
    </xf>
    <xf numFmtId="3" fontId="14" fillId="0" borderId="20" xfId="0" applyNumberFormat="1" applyFont="1" applyBorder="1" applyAlignment="1">
      <alignment vertical="center" wrapText="1"/>
    </xf>
    <xf numFmtId="3" fontId="12" fillId="0" borderId="23" xfId="0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11" fillId="2" borderId="24" xfId="0" applyNumberFormat="1" applyFont="1" applyFill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4" fillId="0" borderId="26" xfId="0" applyFont="1" applyBorder="1" applyAlignment="1">
      <alignment horizontal="right"/>
    </xf>
    <xf numFmtId="0" fontId="11" fillId="0" borderId="27" xfId="0" applyFont="1" applyBorder="1" applyAlignment="1">
      <alignment horizontal="right" vertical="center"/>
    </xf>
    <xf numFmtId="0" fontId="10" fillId="2" borderId="24" xfId="0" applyFont="1" applyFill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12" fillId="0" borderId="2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/>
    </xf>
    <xf numFmtId="0" fontId="2" fillId="0" borderId="28" xfId="0" applyFont="1" applyBorder="1" applyAlignment="1">
      <alignment horizontal="right"/>
    </xf>
  </cellXfs>
  <cellStyles count="8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kas.sharepoint.com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7"/>
  <sheetViews>
    <sheetView tabSelected="1" zoomScaleNormal="100" workbookViewId="0">
      <pane ySplit="6" topLeftCell="A7" activePane="bottomLeft" state="frozen"/>
      <selection pane="bottomLeft" activeCell="G6" sqref="G6"/>
    </sheetView>
  </sheetViews>
  <sheetFormatPr defaultColWidth="9.33203125" defaultRowHeight="14.5" x14ac:dyDescent="0.35"/>
  <cols>
    <col min="1" max="1" width="4.33203125" style="4" customWidth="1"/>
    <col min="2" max="2" width="7.6640625" style="4" customWidth="1"/>
    <col min="3" max="3" width="83" style="4" customWidth="1"/>
    <col min="4" max="4" width="6.33203125" style="4" customWidth="1"/>
    <col min="5" max="5" width="18.109375" style="12" customWidth="1"/>
    <col min="6" max="6" width="9.33203125" style="4"/>
    <col min="7" max="7" width="12.109375" style="4" customWidth="1"/>
    <col min="8" max="8" width="16.33203125" style="4" customWidth="1"/>
    <col min="9" max="9" width="20.109375" style="4" bestFit="1" customWidth="1"/>
    <col min="10" max="16384" width="9.33203125" style="4"/>
  </cols>
  <sheetData>
    <row r="1" spans="2:8" x14ac:dyDescent="0.35">
      <c r="B1" s="16"/>
      <c r="C1" s="16"/>
      <c r="D1" s="16"/>
      <c r="E1" s="1" t="s">
        <v>51</v>
      </c>
    </row>
    <row r="2" spans="2:8" x14ac:dyDescent="0.35">
      <c r="B2" s="16"/>
      <c r="C2" s="16"/>
      <c r="D2" s="16"/>
      <c r="E2" s="2"/>
    </row>
    <row r="4" spans="2:8" x14ac:dyDescent="0.35">
      <c r="B4" s="52" t="s">
        <v>30</v>
      </c>
      <c r="C4" s="52"/>
      <c r="D4" s="52"/>
      <c r="E4" s="52"/>
    </row>
    <row r="5" spans="2:8" ht="15" thickBot="1" x14ac:dyDescent="0.4">
      <c r="B5" s="3"/>
      <c r="C5" s="16"/>
      <c r="D5" s="16"/>
      <c r="E5" s="17"/>
    </row>
    <row r="6" spans="2:8" ht="43.5" x14ac:dyDescent="0.35">
      <c r="B6" s="5" t="s">
        <v>0</v>
      </c>
      <c r="C6" s="6" t="s">
        <v>1</v>
      </c>
      <c r="D6" s="45"/>
      <c r="E6" s="38" t="s">
        <v>2</v>
      </c>
    </row>
    <row r="7" spans="2:8" x14ac:dyDescent="0.35">
      <c r="B7" s="31">
        <v>1</v>
      </c>
      <c r="C7" s="8" t="s">
        <v>3</v>
      </c>
      <c r="D7" s="46"/>
      <c r="E7" s="39">
        <v>48000</v>
      </c>
    </row>
    <row r="8" spans="2:8" x14ac:dyDescent="0.35">
      <c r="B8" s="31">
        <v>2</v>
      </c>
      <c r="C8" s="8" t="s">
        <v>4</v>
      </c>
      <c r="D8" s="46"/>
      <c r="E8" s="39">
        <v>68520</v>
      </c>
    </row>
    <row r="9" spans="2:8" x14ac:dyDescent="0.35">
      <c r="B9" s="31">
        <v>3</v>
      </c>
      <c r="C9" s="8" t="s">
        <v>31</v>
      </c>
      <c r="D9" s="46"/>
      <c r="E9" s="39">
        <f>SUM(E10:E27)</f>
        <v>1522541.24</v>
      </c>
      <c r="G9" s="27"/>
    </row>
    <row r="10" spans="2:8" x14ac:dyDescent="0.35">
      <c r="B10" s="32" t="s">
        <v>32</v>
      </c>
      <c r="C10" s="28" t="s">
        <v>29</v>
      </c>
      <c r="D10" s="47"/>
      <c r="E10" s="40">
        <v>4000</v>
      </c>
      <c r="G10" s="26"/>
      <c r="H10" s="25"/>
    </row>
    <row r="11" spans="2:8" x14ac:dyDescent="0.35">
      <c r="B11" s="33" t="s">
        <v>33</v>
      </c>
      <c r="C11" s="28" t="s">
        <v>5</v>
      </c>
      <c r="D11" s="47"/>
      <c r="E11" s="40">
        <v>85000</v>
      </c>
      <c r="H11" s="25"/>
    </row>
    <row r="12" spans="2:8" x14ac:dyDescent="0.35">
      <c r="B12" s="33" t="s">
        <v>34</v>
      </c>
      <c r="C12" s="28" t="s">
        <v>13</v>
      </c>
      <c r="D12" s="47"/>
      <c r="E12" s="40">
        <v>65000</v>
      </c>
    </row>
    <row r="13" spans="2:8" x14ac:dyDescent="0.35">
      <c r="B13" s="33" t="s">
        <v>35</v>
      </c>
      <c r="C13" s="28" t="s">
        <v>14</v>
      </c>
      <c r="D13" s="47"/>
      <c r="E13" s="40">
        <v>45000</v>
      </c>
    </row>
    <row r="14" spans="2:8" x14ac:dyDescent="0.35">
      <c r="B14" s="33" t="s">
        <v>36</v>
      </c>
      <c r="C14" s="28" t="s">
        <v>15</v>
      </c>
      <c r="D14" s="47"/>
      <c r="E14" s="40">
        <v>95000</v>
      </c>
    </row>
    <row r="15" spans="2:8" x14ac:dyDescent="0.35">
      <c r="B15" s="33" t="s">
        <v>37</v>
      </c>
      <c r="C15" s="28" t="s">
        <v>16</v>
      </c>
      <c r="D15" s="47"/>
      <c r="E15" s="40">
        <v>48000</v>
      </c>
    </row>
    <row r="16" spans="2:8" x14ac:dyDescent="0.35">
      <c r="B16" s="33" t="s">
        <v>38</v>
      </c>
      <c r="C16" s="28" t="s">
        <v>17</v>
      </c>
      <c r="D16" s="47"/>
      <c r="E16" s="40">
        <v>48000</v>
      </c>
    </row>
    <row r="17" spans="2:9" x14ac:dyDescent="0.35">
      <c r="B17" s="33" t="s">
        <v>39</v>
      </c>
      <c r="C17" s="28" t="s">
        <v>18</v>
      </c>
      <c r="D17" s="47"/>
      <c r="E17" s="40">
        <v>7000</v>
      </c>
    </row>
    <row r="18" spans="2:9" x14ac:dyDescent="0.35">
      <c r="B18" s="33" t="s">
        <v>40</v>
      </c>
      <c r="C18" s="28" t="s">
        <v>19</v>
      </c>
      <c r="D18" s="47"/>
      <c r="E18" s="40">
        <v>64000</v>
      </c>
    </row>
    <row r="19" spans="2:9" x14ac:dyDescent="0.35">
      <c r="B19" s="33" t="s">
        <v>41</v>
      </c>
      <c r="C19" s="28" t="s">
        <v>20</v>
      </c>
      <c r="D19" s="47"/>
      <c r="E19" s="40">
        <v>22000</v>
      </c>
    </row>
    <row r="20" spans="2:9" x14ac:dyDescent="0.35">
      <c r="B20" s="33" t="s">
        <v>42</v>
      </c>
      <c r="C20" s="28" t="s">
        <v>21</v>
      </c>
      <c r="D20" s="47"/>
      <c r="E20" s="40">
        <v>85000</v>
      </c>
    </row>
    <row r="21" spans="2:9" x14ac:dyDescent="0.35">
      <c r="B21" s="33" t="s">
        <v>43</v>
      </c>
      <c r="C21" s="28" t="s">
        <v>22</v>
      </c>
      <c r="D21" s="47"/>
      <c r="E21" s="40">
        <v>78000</v>
      </c>
    </row>
    <row r="22" spans="2:9" x14ac:dyDescent="0.35">
      <c r="B22" s="33" t="s">
        <v>44</v>
      </c>
      <c r="C22" s="28" t="s">
        <v>23</v>
      </c>
      <c r="D22" s="47"/>
      <c r="E22" s="40">
        <v>130000</v>
      </c>
    </row>
    <row r="23" spans="2:9" x14ac:dyDescent="0.35">
      <c r="B23" s="33" t="s">
        <v>45</v>
      </c>
      <c r="C23" s="28" t="s">
        <v>24</v>
      </c>
      <c r="D23" s="47"/>
      <c r="E23" s="40">
        <v>46541.24</v>
      </c>
    </row>
    <row r="24" spans="2:9" x14ac:dyDescent="0.35">
      <c r="B24" s="33" t="s">
        <v>46</v>
      </c>
      <c r="C24" s="28" t="s">
        <v>25</v>
      </c>
      <c r="D24" s="47"/>
      <c r="E24" s="40">
        <v>375000</v>
      </c>
    </row>
    <row r="25" spans="2:9" x14ac:dyDescent="0.35">
      <c r="B25" s="33" t="s">
        <v>47</v>
      </c>
      <c r="C25" s="28" t="s">
        <v>26</v>
      </c>
      <c r="D25" s="47"/>
      <c r="E25" s="40">
        <v>175000</v>
      </c>
    </row>
    <row r="26" spans="2:9" x14ac:dyDescent="0.35">
      <c r="B26" s="33" t="s">
        <v>48</v>
      </c>
      <c r="C26" s="28" t="s">
        <v>27</v>
      </c>
      <c r="D26" s="47"/>
      <c r="E26" s="40">
        <v>125000</v>
      </c>
    </row>
    <row r="27" spans="2:9" ht="15" thickBot="1" x14ac:dyDescent="0.4">
      <c r="B27" s="33" t="s">
        <v>49</v>
      </c>
      <c r="C27" s="29" t="s">
        <v>28</v>
      </c>
      <c r="D27" s="48"/>
      <c r="E27" s="41">
        <v>25000</v>
      </c>
      <c r="F27" s="16"/>
      <c r="G27" s="16"/>
      <c r="H27" s="16"/>
    </row>
    <row r="28" spans="2:9" x14ac:dyDescent="0.35">
      <c r="B28" s="14"/>
      <c r="C28" s="18"/>
      <c r="D28" s="49" t="s">
        <v>6</v>
      </c>
      <c r="E28" s="42">
        <f>SUM(E7:E9)</f>
        <v>1639061.24</v>
      </c>
      <c r="F28" s="16"/>
      <c r="G28" s="16"/>
      <c r="H28" s="16"/>
      <c r="I28" s="30"/>
    </row>
    <row r="29" spans="2:9" ht="15" customHeight="1" x14ac:dyDescent="0.35">
      <c r="B29" s="7"/>
      <c r="C29" s="55" t="s">
        <v>7</v>
      </c>
      <c r="D29" s="56"/>
      <c r="E29" s="39">
        <v>158890</v>
      </c>
      <c r="F29" s="16"/>
      <c r="G29" s="16"/>
      <c r="H29" s="16"/>
    </row>
    <row r="30" spans="2:9" ht="15" customHeight="1" x14ac:dyDescent="0.35">
      <c r="B30" s="7"/>
      <c r="C30" s="13"/>
      <c r="D30" s="50" t="s">
        <v>8</v>
      </c>
      <c r="E30" s="43">
        <f>E28+E29</f>
        <v>1797951.24</v>
      </c>
      <c r="F30" s="16"/>
      <c r="G30" s="16"/>
      <c r="H30" s="16"/>
    </row>
    <row r="31" spans="2:9" x14ac:dyDescent="0.35">
      <c r="B31" s="9"/>
      <c r="C31" s="53" t="s">
        <v>9</v>
      </c>
      <c r="D31" s="54"/>
      <c r="E31" s="34">
        <v>77500</v>
      </c>
      <c r="F31" s="16"/>
      <c r="G31" s="16"/>
      <c r="H31" s="16"/>
    </row>
    <row r="32" spans="2:9" ht="15" thickBot="1" x14ac:dyDescent="0.4">
      <c r="B32" s="11"/>
      <c r="C32" s="57" t="s">
        <v>50</v>
      </c>
      <c r="D32" s="58"/>
      <c r="E32" s="37">
        <f>(E30+E31)*0.025</f>
        <v>46886.281000000003</v>
      </c>
      <c r="F32" s="16"/>
      <c r="G32" s="16"/>
      <c r="H32" s="16"/>
    </row>
    <row r="33" spans="2:8" ht="15" thickBot="1" x14ac:dyDescent="0.4">
      <c r="B33" s="36"/>
      <c r="C33" s="35"/>
      <c r="D33" s="51" t="s">
        <v>10</v>
      </c>
      <c r="E33" s="44">
        <f>E32+E30+E31</f>
        <v>1922337.5209999999</v>
      </c>
      <c r="F33" s="16"/>
      <c r="G33" s="16"/>
      <c r="H33" s="16"/>
    </row>
    <row r="34" spans="2:8" x14ac:dyDescent="0.35">
      <c r="B34" s="10"/>
      <c r="C34" s="19" t="s">
        <v>11</v>
      </c>
      <c r="D34" s="20">
        <v>0.24</v>
      </c>
      <c r="E34" s="23">
        <f>D34*E33</f>
        <v>461361.00503999996</v>
      </c>
      <c r="F34" s="16"/>
      <c r="G34" s="16"/>
      <c r="H34" s="16"/>
    </row>
    <row r="35" spans="2:8" ht="15" thickBot="1" x14ac:dyDescent="0.4">
      <c r="B35" s="11"/>
      <c r="C35" s="21"/>
      <c r="D35" s="15" t="s">
        <v>12</v>
      </c>
      <c r="E35" s="24">
        <f>E33+E34</f>
        <v>2383698.5260399999</v>
      </c>
      <c r="F35" s="16"/>
      <c r="G35" s="16"/>
      <c r="H35" s="16"/>
    </row>
    <row r="37" spans="2:8" x14ac:dyDescent="0.35">
      <c r="B37" s="16"/>
      <c r="C37" s="16"/>
      <c r="D37" s="16"/>
      <c r="E37" s="17"/>
      <c r="F37" s="16"/>
      <c r="G37" s="16"/>
      <c r="H37" s="22"/>
    </row>
  </sheetData>
  <mergeCells count="4">
    <mergeCell ref="B4:E4"/>
    <mergeCell ref="C31:D31"/>
    <mergeCell ref="C29:D29"/>
    <mergeCell ref="C32:D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5F25KTUSNP4X-205032580-167794</_dlc_DocId>
    <_dlc_DocIdUrl xmlns="d65e48b5-f38d-431e-9b4f-47403bf4583f">
      <Url>https://rkas.sharepoint.com/Kliendisuhted/_layouts/15/DocIdRedir.aspx?ID=5F25KTUSNP4X-205032580-167794</Url>
      <Description>5F25KTUSNP4X-205032580-167794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B4FCB1-C731-4AAD-B447-C7C6BAD8B3C7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4295b89e-2911-42f0-a767-8ca596d6842f"/>
    <ds:schemaRef ds:uri="http://purl.org/dc/elements/1.1/"/>
    <ds:schemaRef ds:uri="http://schemas.openxmlformats.org/package/2006/metadata/core-properties"/>
    <ds:schemaRef ds:uri="d65e48b5-f38d-431e-9b4f-47403bf4583f"/>
    <ds:schemaRef ds:uri="a4634551-c501-4e5e-ac96-dde1e0c9b252"/>
  </ds:schemaRefs>
</ds:datastoreItem>
</file>

<file path=customXml/itemProps2.xml><?xml version="1.0" encoding="utf-8"?>
<ds:datastoreItem xmlns:ds="http://schemas.openxmlformats.org/officeDocument/2006/customXml" ds:itemID="{DBEEF20F-C07C-4447-A6BF-228FAA902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8DFD68-4584-4A73-B53B-2D6443F4E1B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Marju Lepmets - RAM</cp:lastModifiedBy>
  <cp:revision/>
  <dcterms:created xsi:type="dcterms:W3CDTF">2016-11-01T06:43:12Z</dcterms:created>
  <dcterms:modified xsi:type="dcterms:W3CDTF">2025-11-28T13:54:15Z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Order">
    <vt:r8>5471600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dlc_DocIdItemGuid">
    <vt:lpwstr>a1377258-1806-472c-9c37-c04c33a910f6</vt:lpwstr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2025-09-03T05:34:10Z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8fe098d2-428d-4bd4-9803-7195fe96f0e2</vt:lpwstr>
  </property>
  <property fmtid="{D5CDD505-2E9C-101B-9397-08002B2CF9AE}" pid="17" name="MSIP_Label_defa4170-0d19-0005-0004-bc88714345d2_ActionId">
    <vt:lpwstr>ad5c6047-6da7-4127-b5df-12477afb95fc</vt:lpwstr>
  </property>
  <property fmtid="{D5CDD505-2E9C-101B-9397-08002B2CF9AE}" pid="18" name="MSIP_Label_defa4170-0d19-0005-0004-bc88714345d2_ContentBits">
    <vt:lpwstr>0</vt:lpwstr>
  </property>
  <property fmtid="{D5CDD505-2E9C-101B-9397-08002B2CF9AE}" pid="19" name="MSIP_Label_defa4170-0d19-0005-0004-bc88714345d2_Tag">
    <vt:lpwstr>10, 3, 0, 1</vt:lpwstr>
  </property>
</Properties>
</file>